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907"/>
  <workbookPr/>
  <mc:AlternateContent xmlns:mc="http://schemas.openxmlformats.org/markup-compatibility/2006">
    <mc:Choice Requires="x15">
      <x15ac:absPath xmlns:x15ac="http://schemas.microsoft.com/office/spreadsheetml/2010/11/ac" url="/Users/charlotteburls/Desktop/"/>
    </mc:Choice>
  </mc:AlternateContent>
  <bookViews>
    <workbookView xWindow="0" yWindow="0" windowWidth="28800" windowHeight="18000"/>
  </bookViews>
  <sheets>
    <sheet name="Variances" sheetId="1" r:id="rId1"/>
  </sheets>
  <definedNames>
    <definedName name="_xlnm.Print_Area" localSheetId="0">Variances!$A$1:$O$32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N10" i="1"/>
  <c r="H28" i="1"/>
  <c r="L28" i="1"/>
  <c r="I28" i="1"/>
  <c r="J28" i="1"/>
  <c r="N28" i="1"/>
  <c r="H26" i="1"/>
  <c r="H24" i="1"/>
  <c r="D22" i="1"/>
  <c r="H22" i="1"/>
  <c r="L22" i="1"/>
  <c r="I22" i="1"/>
  <c r="J22" i="1"/>
  <c r="N22" i="1"/>
  <c r="H20" i="1"/>
  <c r="K20" i="1"/>
  <c r="H18" i="1"/>
  <c r="H16" i="1"/>
  <c r="L16" i="1"/>
  <c r="I16" i="1"/>
  <c r="J16" i="1"/>
  <c r="N16" i="1"/>
  <c r="H14" i="1"/>
  <c r="L14" i="1"/>
  <c r="I14" i="1"/>
  <c r="J14" i="1"/>
  <c r="N14" i="1"/>
  <c r="H12" i="1"/>
  <c r="L12" i="1"/>
  <c r="I12" i="1"/>
  <c r="J12" i="1"/>
  <c r="N12" i="1"/>
  <c r="G28" i="1"/>
  <c r="M28" i="1"/>
  <c r="G26" i="1"/>
  <c r="M26" i="1"/>
  <c r="G24" i="1"/>
  <c r="M24" i="1"/>
  <c r="G20" i="1"/>
  <c r="M20" i="1"/>
  <c r="G18" i="1"/>
  <c r="M18" i="1"/>
  <c r="G16" i="1"/>
  <c r="M16" i="1"/>
  <c r="G14" i="1"/>
  <c r="M14" i="1"/>
  <c r="G12" i="1"/>
  <c r="M12" i="1"/>
  <c r="J26" i="1"/>
  <c r="I26" i="1"/>
  <c r="J24" i="1"/>
  <c r="I24" i="1"/>
  <c r="J20" i="1"/>
  <c r="I20" i="1"/>
  <c r="J18" i="1"/>
  <c r="I18" i="1"/>
  <c r="K24" i="1"/>
  <c r="L24" i="1"/>
  <c r="N24" i="1"/>
  <c r="K28" i="1"/>
  <c r="L26" i="1"/>
  <c r="N26" i="1"/>
  <c r="K18" i="1"/>
  <c r="K26" i="1"/>
  <c r="K14" i="1"/>
  <c r="L18" i="1"/>
  <c r="N18" i="1"/>
  <c r="K16" i="1"/>
  <c r="K22" i="1"/>
  <c r="G22" i="1"/>
  <c r="M22" i="1"/>
  <c r="K12" i="1"/>
  <c r="L20" i="1"/>
  <c r="N20" i="1"/>
</calcChain>
</file>

<file path=xl/sharedStrings.xml><?xml version="1.0" encoding="utf-8"?>
<sst xmlns="http://schemas.openxmlformats.org/spreadsheetml/2006/main" count="30" uniqueCount="27">
  <si>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</si>
  <si>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</si>
  <si>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</si>
  <si>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</si>
  <si>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</si>
  <si>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</si>
  <si>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</si>
  <si>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</si>
  <si>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</si>
  <si>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</si>
  <si>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</si>
  <si>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</si>
  <si>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</si>
  <si>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</si>
  <si>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</si>
  <si>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</si>
  <si>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</si>
  <si>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</si>
  <si>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</si>
  <si>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</si>
  <si>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</si>
  <si>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2024/25 – pro forma 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</si>
  <si>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</si>
  <si>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The PC have given money this year to the Village Hall to pay for refurbishments. In July they gave the Village Hall £5,000 and £1500 in two transactions. Then in Nov they gave another £8775 Then in April £1850.02 was paid to ARC for the VAT reclaim and in March £771.15 was Repaid to ARC for the second VAT reclaim.</t>
  </si>
  <si>
    <t>The PC have a higher balance carried forward this year due to two payments of CIL - in April the PC received £12,352.87 and in October the third installment of £11,962.87 was paid.</t>
  </si>
  <si>
    <t>The PC have a higer short term investement this year compared to last year due to the variance explianed in the above box (for reason 7).</t>
  </si>
  <si>
    <t>The varinace for recipts is due to two payment of CIL monies in April the PC received £12,352.87 and in October the PC received a further £11,962.87. There is a refund of £335.44 due to a bus services being cancelled permanently.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</si>
</sst>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7" Type="http://schemas.openxmlformats.org/officeDocument/2006/relationships/customXml" Target="../customXml/item2.xml"/><Relationship Id="rId8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W34"/>
  <sheetViews>
    <sheetView tabSelected="1" topLeftCell="D4" workbookViewId="0">
      <selection activeCell="O33" sqref="O33"/>
    </sheetView>
  </sheetViews>
  <sheetFormatPr baseColWidth="10" defaultColWidth="9.1640625" defaultRowHeight="14" x14ac:dyDescent="0.15"/>
  <cols>
    <col min="1" max="1" width="20.1640625" style="2" customWidth="1"/>
    <col min="2" max="2" width="11" style="2" customWidth="1"/>
    <col min="3" max="3" width="32.5" style="2" customWidth="1"/>
    <col min="4" max="4" width="9.1640625" style="2"/>
    <col min="5" max="5" width="3.33203125" style="2" customWidth="1"/>
    <col min="6" max="6" width="9.1640625" style="2"/>
    <col min="7" max="7" width="10.1640625" style="2" customWidth="1"/>
    <col min="8" max="8" width="12.5" style="2" customWidth="1"/>
    <col min="9" max="11" width="9.1640625" style="2" hidden="1" customWidth="1"/>
    <col min="12" max="12" width="13.33203125" style="2" customWidth="1"/>
    <col min="13" max="13" width="13.83203125" style="2" bestFit="1" customWidth="1"/>
    <col min="14" max="14" width="50.5" style="11" bestFit="1" customWidth="1"/>
    <col min="15" max="15" width="86" style="2" bestFit="1" customWidth="1"/>
    <col min="16" max="23" width="9.1640625" style="13"/>
    <col min="24" max="16384" width="9.1640625" style="2"/>
  </cols>
  <sheetData>
    <row r="1" spans="1:15" ht="18" x14ac:dyDescent="0.15">
      <c r="A1" s="30" t="s">
        <v>21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8"/>
      <c r="M1" s="8"/>
    </row>
    <row r="2" spans="1:15" ht="16" x14ac:dyDescent="0.15">
      <c r="A2" s="26" t="s">
        <v>12</v>
      </c>
      <c r="B2" s="16"/>
      <c r="C2" s="14"/>
      <c r="D2" s="16"/>
      <c r="E2" s="16"/>
      <c r="F2" s="16"/>
      <c r="G2" s="16"/>
      <c r="H2" s="16"/>
      <c r="I2" s="16"/>
      <c r="J2" s="16"/>
      <c r="K2" s="16"/>
      <c r="L2" s="8"/>
      <c r="M2" s="8"/>
      <c r="N2" s="17"/>
    </row>
    <row r="3" spans="1:15" x14ac:dyDescent="0.15">
      <c r="A3" s="1" t="s">
        <v>15</v>
      </c>
    </row>
    <row r="4" spans="1:15" ht="79.5" customHeight="1" x14ac:dyDescent="0.15">
      <c r="A4" s="27" t="s">
        <v>20</v>
      </c>
      <c r="B4" s="28"/>
      <c r="C4" s="28"/>
      <c r="D4" s="28"/>
      <c r="E4" s="28"/>
      <c r="F4" s="28"/>
      <c r="G4" s="28"/>
      <c r="H4" s="28"/>
      <c r="N4" s="17"/>
    </row>
    <row r="5" spans="1:15" x14ac:dyDescent="0.15">
      <c r="A5" s="1" t="s">
        <v>17</v>
      </c>
    </row>
    <row r="6" spans="1:15" x14ac:dyDescent="0.15">
      <c r="A6" s="20"/>
      <c r="D6" s="3"/>
      <c r="F6" s="3"/>
      <c r="O6" s="19"/>
    </row>
    <row r="7" spans="1:15" ht="56" x14ac:dyDescent="0.15">
      <c r="D7" s="21">
        <v>2025</v>
      </c>
      <c r="E7" s="19"/>
      <c r="F7" s="21">
        <v>2024</v>
      </c>
      <c r="G7" s="21" t="s">
        <v>0</v>
      </c>
      <c r="H7" s="21" t="s">
        <v>0</v>
      </c>
      <c r="I7" s="21"/>
      <c r="J7" s="21"/>
      <c r="K7" s="21"/>
      <c r="L7" s="32" t="s">
        <v>11</v>
      </c>
      <c r="M7" s="33"/>
      <c r="N7" s="23" t="s">
        <v>16</v>
      </c>
      <c r="O7" s="22" t="s">
        <v>22</v>
      </c>
    </row>
    <row r="8" spans="1:15" x14ac:dyDescent="0.15">
      <c r="D8" s="21" t="s">
        <v>1</v>
      </c>
      <c r="E8" s="19"/>
      <c r="F8" s="21" t="s">
        <v>1</v>
      </c>
      <c r="G8" s="21" t="s">
        <v>1</v>
      </c>
      <c r="H8" s="21" t="s">
        <v>10</v>
      </c>
      <c r="I8" s="21"/>
      <c r="J8" s="21"/>
      <c r="K8" s="19"/>
      <c r="L8" s="21" t="s">
        <v>18</v>
      </c>
      <c r="M8" s="21" t="s">
        <v>19</v>
      </c>
      <c r="O8" s="15"/>
    </row>
    <row r="9" spans="1:15" ht="15" thickBot="1" x14ac:dyDescent="0.2">
      <c r="D9" s="3"/>
      <c r="E9" s="3"/>
      <c r="O9" s="15"/>
    </row>
    <row r="10" spans="1:15" ht="30" customHeight="1" thickBot="1" x14ac:dyDescent="0.2">
      <c r="A10" s="34" t="s">
        <v>2</v>
      </c>
      <c r="B10" s="34"/>
      <c r="C10" s="34"/>
      <c r="D10" s="7">
        <v>22145</v>
      </c>
      <c r="F10" s="7">
        <v>27570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5" thickBot="1" x14ac:dyDescent="0.2">
      <c r="D11" s="4"/>
      <c r="F11" s="4"/>
      <c r="O11" s="15"/>
    </row>
    <row r="12" spans="1:15" ht="15" thickBot="1" x14ac:dyDescent="0.2">
      <c r="A12" s="35" t="s">
        <v>13</v>
      </c>
      <c r="B12" s="36"/>
      <c r="C12" s="37"/>
      <c r="D12" s="7">
        <v>17200</v>
      </c>
      <c r="F12" s="7">
        <v>17200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">
      <c r="D13" s="4"/>
      <c r="F13" s="4"/>
      <c r="G13" s="4"/>
      <c r="H13" s="5"/>
      <c r="K13" s="3"/>
      <c r="L13" s="3"/>
      <c r="M13" s="3"/>
      <c r="O13" s="15"/>
    </row>
    <row r="14" spans="1:15" ht="43" thickBot="1" x14ac:dyDescent="0.2">
      <c r="A14" s="29" t="s">
        <v>3</v>
      </c>
      <c r="B14" s="29"/>
      <c r="C14" s="29"/>
      <c r="D14" s="7">
        <v>55422</v>
      </c>
      <c r="F14" s="7">
        <v>14676</v>
      </c>
      <c r="G14" s="4">
        <f>D14-F14</f>
        <v>40746</v>
      </c>
      <c r="H14" s="5">
        <f>IF((D14&gt;F14),(D14-F14)/F14,IF(D14&lt;F14,-(D14-F14)/F14,IF(D14=F14,0)))</f>
        <v>2.7763695829926411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26</v>
      </c>
    </row>
    <row r="15" spans="1:15" ht="15" thickBot="1" x14ac:dyDescent="0.2">
      <c r="D15" s="4"/>
      <c r="F15" s="4"/>
      <c r="G15" s="4"/>
      <c r="H15" s="5"/>
      <c r="K15" s="3"/>
      <c r="L15" s="3"/>
      <c r="M15" s="3"/>
      <c r="O15" s="15"/>
    </row>
    <row r="16" spans="1:15" ht="15" thickBot="1" x14ac:dyDescent="0.2">
      <c r="A16" s="29" t="s">
        <v>4</v>
      </c>
      <c r="B16" s="29"/>
      <c r="C16" s="29"/>
      <c r="D16" s="7">
        <v>3587</v>
      </c>
      <c r="F16" s="7">
        <v>3852</v>
      </c>
      <c r="G16" s="4">
        <f>D16-F16</f>
        <v>-265</v>
      </c>
      <c r="H16" s="5">
        <f>IF((D16&gt;F16),(D16-F16)/F16,IF(D16&lt;F16,-(D16-F16)/F16,IF(D16=F16,0)))</f>
        <v>6.8795430944963654E-2</v>
      </c>
      <c r="I16" s="2">
        <f>IF(D16-F16&lt;500,0,IF(D16-F16&gt;500,1,IF(D16-F16=500,1)))</f>
        <v>0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">
      <c r="D17" s="4"/>
      <c r="F17" s="4"/>
      <c r="G17" s="4"/>
      <c r="H17" s="5"/>
      <c r="K17" s="3"/>
      <c r="L17" s="3"/>
      <c r="M17" s="3"/>
      <c r="O17" s="15"/>
    </row>
    <row r="18" spans="1:23" ht="15" thickBot="1" x14ac:dyDescent="0.2">
      <c r="A18" s="29" t="s">
        <v>7</v>
      </c>
      <c r="B18" s="29"/>
      <c r="C18" s="29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">
      <c r="D19" s="4"/>
      <c r="F19" s="4"/>
      <c r="G19" s="4"/>
      <c r="H19" s="5"/>
      <c r="K19" s="3"/>
      <c r="L19" s="3"/>
      <c r="M19" s="3"/>
      <c r="O19" s="15"/>
    </row>
    <row r="20" spans="1:23" ht="57" thickBot="1" x14ac:dyDescent="0.2">
      <c r="A20" s="29" t="s">
        <v>14</v>
      </c>
      <c r="B20" s="29"/>
      <c r="C20" s="29"/>
      <c r="D20" s="7">
        <v>54187</v>
      </c>
      <c r="F20" s="7">
        <v>33449</v>
      </c>
      <c r="G20" s="4">
        <f>D20-F20</f>
        <v>20738</v>
      </c>
      <c r="H20" s="5">
        <f>IF((D20&gt;F20),(D20-F20)/F20,IF(D20&lt;F20,-(D20-F20)/F20,IF(D20=F20,0)))</f>
        <v>0.61998863942120841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23</v>
      </c>
    </row>
    <row r="21" spans="1:23" ht="15" thickBot="1" x14ac:dyDescent="0.2">
      <c r="D21" s="4"/>
      <c r="F21" s="4"/>
      <c r="G21" s="4"/>
      <c r="H21" s="5"/>
      <c r="K21" s="3"/>
      <c r="L21" s="3"/>
      <c r="M21" s="3"/>
      <c r="O21" s="15"/>
    </row>
    <row r="22" spans="1:23" ht="29" thickBot="1" x14ac:dyDescent="0.2">
      <c r="A22" s="6" t="s">
        <v>5</v>
      </c>
      <c r="D22" s="24">
        <f>D10+D12+D14-D16-D18-D20</f>
        <v>36993</v>
      </c>
      <c r="F22" s="24">
        <f>F10+F12+F14-F16-F18-F20</f>
        <v>22145</v>
      </c>
      <c r="G22" s="4">
        <f>D22-F22</f>
        <v>14848</v>
      </c>
      <c r="H22" s="5">
        <f>IF((D22&gt;F22),(D22-F22)/F22,IF(D22&lt;F22,-(D22-F22)/F22,IF(D22=F22,0)))</f>
        <v>0.6704899525852337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24</v>
      </c>
    </row>
    <row r="23" spans="1:23" ht="15" thickBot="1" x14ac:dyDescent="0.2">
      <c r="D23" s="4"/>
      <c r="F23" s="4"/>
      <c r="G23" s="4"/>
      <c r="H23" s="5"/>
      <c r="K23" s="3"/>
      <c r="L23" s="3"/>
      <c r="M23" s="3"/>
      <c r="O23" s="15"/>
    </row>
    <row r="24" spans="1:23" ht="29" thickBot="1" x14ac:dyDescent="0.2">
      <c r="A24" s="29" t="s">
        <v>9</v>
      </c>
      <c r="B24" s="29"/>
      <c r="C24" s="29"/>
      <c r="D24" s="7">
        <v>36993</v>
      </c>
      <c r="F24" s="7">
        <v>22145</v>
      </c>
      <c r="G24" s="4">
        <f>D24-F24</f>
        <v>14848</v>
      </c>
      <c r="H24" s="5">
        <f>IF((D24&gt;F24),(D24-F24)/F24,IF(D24&lt;F24,-(D24-F24)/F24,IF(D24=F24,0)))</f>
        <v>0.6704899525852337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25</v>
      </c>
    </row>
    <row r="25" spans="1:23" ht="15" thickBot="1" x14ac:dyDescent="0.2">
      <c r="D25" s="4"/>
      <c r="F25" s="4"/>
      <c r="G25" s="4"/>
      <c r="H25" s="5"/>
      <c r="K25" s="3"/>
      <c r="L25" s="3"/>
      <c r="M25" s="3"/>
      <c r="O25" s="15"/>
    </row>
    <row r="26" spans="1:23" ht="15" thickBot="1" x14ac:dyDescent="0.2">
      <c r="A26" s="29" t="s">
        <v>8</v>
      </c>
      <c r="B26" s="29"/>
      <c r="C26" s="29"/>
      <c r="D26" s="7">
        <v>528760</v>
      </c>
      <c r="F26" s="7">
        <v>528760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5" thickBot="1" x14ac:dyDescent="0.2">
      <c r="D27" s="4"/>
      <c r="F27" s="4"/>
      <c r="G27" s="4"/>
      <c r="H27" s="5"/>
      <c r="K27" s="3"/>
      <c r="L27" s="3"/>
      <c r="M27" s="3"/>
      <c r="O27" s="15"/>
    </row>
    <row r="28" spans="1:23" ht="15" thickBot="1" x14ac:dyDescent="0.2">
      <c r="A28" s="29" t="s">
        <v>6</v>
      </c>
      <c r="B28" s="29"/>
      <c r="C28" s="29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15">
      <c r="H29" s="5"/>
      <c r="K29" s="3"/>
      <c r="L29" s="3"/>
      <c r="M29" s="3"/>
      <c r="O29" s="15"/>
    </row>
    <row r="30" spans="1:23" x14ac:dyDescent="0.15">
      <c r="C30" s="10"/>
    </row>
    <row r="31" spans="1:23" ht="15" customHeight="1" x14ac:dyDescent="0.15">
      <c r="P31" s="18"/>
      <c r="Q31" s="18"/>
      <c r="R31" s="18"/>
      <c r="S31" s="18"/>
      <c r="T31" s="18"/>
      <c r="U31" s="18"/>
      <c r="V31" s="18"/>
      <c r="W31" s="18"/>
    </row>
    <row r="32" spans="1:23" ht="18" x14ac:dyDescent="0.2">
      <c r="C32" s="25"/>
      <c r="O32" s="18"/>
      <c r="P32" s="18"/>
      <c r="Q32" s="18"/>
      <c r="R32" s="18"/>
      <c r="S32" s="18"/>
      <c r="T32" s="18"/>
      <c r="U32" s="18"/>
      <c r="V32" s="18"/>
      <c r="W32" s="18"/>
    </row>
    <row r="34" spans="3:3" ht="18" x14ac:dyDescent="0.2">
      <c r="C34" s="25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3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Variances</vt:lpstr>
    </vt:vector>
  </TitlesOfParts>
  <Company>Littlejohn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Microsoft Office User</cp:lastModifiedBy>
  <dcterms:created xsi:type="dcterms:W3CDTF">2012-07-11T10:01:28Z</dcterms:created>
  <dcterms:modified xsi:type="dcterms:W3CDTF">2025-06-02T09:54:15Z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